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2E82B6B-8623-48C6-A22E-20FC46DDE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ы 01.01.24-31.12.24." sheetId="10" r:id="rId1"/>
    <sheet name="01.07.2019" sheetId="5" state="hidden" r:id="rId2"/>
    <sheet name="Сайт" sheetId="6" state="hidden" r:id="rId3"/>
  </sheets>
  <definedNames>
    <definedName name="_xlnm.Print_Area" localSheetId="1">'01.07.2019'!$A$1:$H$22</definedName>
    <definedName name="_xlnm.Print_Area" localSheetId="0">'Тарифы 01.01.24-31.12.24.'!$A$1:$H$30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" l="1"/>
  <c r="E24" i="10"/>
  <c r="E23" i="10"/>
  <c r="E22" i="10"/>
  <c r="E21" i="10"/>
  <c r="F9" i="10"/>
  <c r="E8" i="10"/>
  <c r="F7" i="10"/>
  <c r="F6" i="10"/>
  <c r="E5" i="10"/>
  <c r="E8" i="6" l="1"/>
  <c r="D8" i="6"/>
  <c r="I3" i="5" l="1"/>
  <c r="J3" i="5" s="1"/>
  <c r="I4" i="5"/>
  <c r="J4" i="5" s="1"/>
  <c r="I5" i="5"/>
  <c r="J5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" i="5"/>
  <c r="J2" i="5" s="1"/>
</calcChain>
</file>

<file path=xl/sharedStrings.xml><?xml version="1.0" encoding="utf-8"?>
<sst xmlns="http://schemas.openxmlformats.org/spreadsheetml/2006/main" count="163" uniqueCount="74">
  <si>
    <t>без НДС</t>
  </si>
  <si>
    <t>с НДС</t>
  </si>
  <si>
    <t>Услуга</t>
  </si>
  <si>
    <t>Горячая вода</t>
  </si>
  <si>
    <t>-</t>
  </si>
  <si>
    <t>Тепловая энергия</t>
  </si>
  <si>
    <t>Отопление по ОДПУ</t>
  </si>
  <si>
    <t>Горячая вода (без регистрации - неизолированные стояки с полотенцесушителями)</t>
  </si>
  <si>
    <t>Горячая вода (без регистрации - неизолированные стояки без полотенцесушителей)</t>
  </si>
  <si>
    <t>МКД до 1999 года постройки включительно</t>
  </si>
  <si>
    <t>МКД после 1999 года постройки</t>
  </si>
  <si>
    <t>м3</t>
  </si>
  <si>
    <t>Гкал</t>
  </si>
  <si>
    <t>Норматив на подогрев</t>
  </si>
  <si>
    <t>Размер субсидии</t>
  </si>
  <si>
    <t>100% тариф без НДС</t>
  </si>
  <si>
    <t>Тариф без НДС с учетом субсидии</t>
  </si>
  <si>
    <t>100% тариф с НДС</t>
  </si>
  <si>
    <t>Вид</t>
  </si>
  <si>
    <t>Неизолированные стояки с полотенцесушителями</t>
  </si>
  <si>
    <t>Неизолированные стояки без полотенцесушителей</t>
  </si>
  <si>
    <t>Изолированные стояки без полотенцесушителей</t>
  </si>
  <si>
    <t>Изолированные стояки с полотенцесушителями</t>
  </si>
  <si>
    <t>Норматив на отопление</t>
  </si>
  <si>
    <t>По ОДПУ</t>
  </si>
  <si>
    <t>До 1999 г.п. - 1 этаж</t>
  </si>
  <si>
    <t>До 1999 г.п. - 2 этажа</t>
  </si>
  <si>
    <t>До 1999 г.п. - 3-4 этажа</t>
  </si>
  <si>
    <t>До 1999 г.п. - 5-9 этажей</t>
  </si>
  <si>
    <t>До 1999 г.п. - 10 этажей</t>
  </si>
  <si>
    <t>До 1999 г.п. - 11 этажей</t>
  </si>
  <si>
    <t>До 1999 г.п. - 12 этажей</t>
  </si>
  <si>
    <t>После 1999 г.п. - 12 и более этажей</t>
  </si>
  <si>
    <t>До 1999 г.п. - 14 этажей</t>
  </si>
  <si>
    <t>До 1999 г.п. - 16 и более этажей</t>
  </si>
  <si>
    <t>После 1999 г.п. - 4-5 этажей</t>
  </si>
  <si>
    <t>После 1999 г.п. - 6-7 этажей</t>
  </si>
  <si>
    <t>После 1999 г.п. - 9 этажей</t>
  </si>
  <si>
    <t>После 1999 г.п. - 10 этажей</t>
  </si>
  <si>
    <t>После 1999 г.п. - 11 этажей</t>
  </si>
  <si>
    <t>Тариф с НДС с учетом субсидии</t>
  </si>
  <si>
    <t>Тариф с НДС</t>
  </si>
  <si>
    <t>Тариф без НДС</t>
  </si>
  <si>
    <t>Тарифы с 01.07.2019г.</t>
  </si>
  <si>
    <t>Единица
измерения</t>
  </si>
  <si>
    <r>
      <t>Отопление S</t>
    </r>
    <r>
      <rPr>
        <vertAlign val="subscript"/>
        <sz val="10"/>
        <rFont val="Arial"/>
        <family val="2"/>
        <charset val="204"/>
      </rPr>
      <t>без регистрации</t>
    </r>
  </si>
  <si>
    <t>Этажность МКД</t>
  </si>
  <si>
    <t>3-4</t>
  </si>
  <si>
    <t>5-9</t>
  </si>
  <si>
    <t>&gt;=16</t>
  </si>
  <si>
    <t>Норматив</t>
  </si>
  <si>
    <t>все</t>
  </si>
  <si>
    <r>
      <t>0,0442 Гкал/м</t>
    </r>
    <r>
      <rPr>
        <vertAlign val="superscript"/>
        <sz val="10"/>
        <rFont val="Arial"/>
        <family val="2"/>
        <charset val="204"/>
      </rPr>
      <t>2</t>
    </r>
  </si>
  <si>
    <r>
      <t>0,0664 Гкал/м</t>
    </r>
    <r>
      <rPr>
        <vertAlign val="superscript"/>
        <sz val="10"/>
        <rFont val="Arial"/>
        <family val="2"/>
        <charset val="204"/>
      </rPr>
      <t>2</t>
    </r>
  </si>
  <si>
    <r>
      <t>0,0366 Гкал/м</t>
    </r>
    <r>
      <rPr>
        <vertAlign val="superscript"/>
        <sz val="10"/>
        <rFont val="Arial"/>
        <family val="2"/>
        <charset val="204"/>
      </rPr>
      <t>2</t>
    </r>
  </si>
  <si>
    <r>
      <t>0,0240 Гкал/м</t>
    </r>
    <r>
      <rPr>
        <vertAlign val="superscript"/>
        <sz val="10"/>
        <rFont val="Arial"/>
        <family val="2"/>
        <charset val="204"/>
      </rPr>
      <t>2</t>
    </r>
  </si>
  <si>
    <r>
      <t>0,0239 Гкал/м</t>
    </r>
    <r>
      <rPr>
        <vertAlign val="superscript"/>
        <sz val="10"/>
        <rFont val="Arial"/>
        <family val="2"/>
        <charset val="204"/>
      </rPr>
      <t>2</t>
    </r>
  </si>
  <si>
    <r>
      <t>0,0235 Гкал/м</t>
    </r>
    <r>
      <rPr>
        <vertAlign val="superscript"/>
        <sz val="10"/>
        <rFont val="Arial"/>
        <family val="2"/>
        <charset val="204"/>
      </rPr>
      <t>2</t>
    </r>
  </si>
  <si>
    <r>
      <t>0,0269 Гкал/м</t>
    </r>
    <r>
      <rPr>
        <vertAlign val="superscript"/>
        <sz val="10"/>
        <rFont val="Arial"/>
        <family val="2"/>
        <charset val="204"/>
      </rPr>
      <t>2</t>
    </r>
  </si>
  <si>
    <t>Отопление с регистрацией</t>
  </si>
  <si>
    <t>Горячая вода (с регистрацией)*</t>
  </si>
  <si>
    <t>4-5</t>
  </si>
  <si>
    <t>6-7</t>
  </si>
  <si>
    <t>&gt;=12</t>
  </si>
  <si>
    <r>
      <t>0,0268 Гкал/м</t>
    </r>
    <r>
      <rPr>
        <vertAlign val="superscript"/>
        <sz val="10"/>
        <rFont val="Arial"/>
        <family val="2"/>
        <charset val="204"/>
      </rPr>
      <t>2</t>
    </r>
  </si>
  <si>
    <r>
      <t>0,0134 Гкал/м</t>
    </r>
    <r>
      <rPr>
        <vertAlign val="superscript"/>
        <sz val="10"/>
        <rFont val="Arial"/>
        <family val="2"/>
        <charset val="204"/>
      </rPr>
      <t>2</t>
    </r>
  </si>
  <si>
    <r>
      <t>0,0257 Гкал/м</t>
    </r>
    <r>
      <rPr>
        <vertAlign val="superscript"/>
        <sz val="10"/>
        <rFont val="Arial"/>
        <family val="2"/>
        <charset val="204"/>
      </rPr>
      <t>2</t>
    </r>
  </si>
  <si>
    <r>
      <t>0,0241 Гкал/м</t>
    </r>
    <r>
      <rPr>
        <vertAlign val="superscript"/>
        <sz val="10"/>
        <rFont val="Arial"/>
        <family val="2"/>
        <charset val="204"/>
      </rPr>
      <t>2</t>
    </r>
  </si>
  <si>
    <r>
      <t>0,0237 Гкал/м</t>
    </r>
    <r>
      <rPr>
        <vertAlign val="superscript"/>
        <sz val="10"/>
        <rFont val="Arial"/>
        <family val="2"/>
        <charset val="204"/>
      </rPr>
      <t>2</t>
    </r>
  </si>
  <si>
    <t>*Согласно постановлениям РЭК Кузбасса льготные тарифы устанавливаются для граждан, являющихся собственниками и (или) нанимателями жилых помещений, постоянно или временно проживающих в таких жилых помещениях. В случаях, если в квартире никто не зарегистрирован, льготные тарифы не применяются.</t>
  </si>
  <si>
    <t>Отопление с регистрацией*</t>
  </si>
  <si>
    <t>январь 2024г. - июнь 2024г.</t>
  </si>
  <si>
    <t>июль 2024г. - декабрь 2024г.</t>
  </si>
  <si>
    <t>Тарифы ООО "КузнецкТеплоСбыт" для населения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</si>
</sst>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right"/>
    </xf>
    <xf numFmtId="4" fontId="0" fillId="0" borderId="23" xfId="0" applyNumberFormat="1" applyBorder="1" applyAlignment="1">
      <alignment vertical="center"/>
    </xf>
    <xf numFmtId="4" fontId="0" fillId="0" borderId="23" xfId="0" applyNumberFormat="1" applyBorder="1"/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23" xfId="0" applyNumberFormat="1" applyFont="1" applyBorder="1" applyAlignment="1">
      <alignment vertical="center"/>
    </xf>
    <xf numFmtId="0" fontId="5" fillId="0" borderId="23" xfId="0" applyFont="1" applyBorder="1"/>
    <xf numFmtId="4" fontId="5" fillId="0" borderId="23" xfId="0" applyNumberFormat="1" applyFont="1" applyBorder="1"/>
    <xf numFmtId="0" fontId="5" fillId="0" borderId="0" xfId="0" applyFont="1"/>
    <xf numFmtId="0" fontId="5" fillId="0" borderId="23" xfId="0" applyFont="1" applyBorder="1" applyAlignment="1">
      <alignment horizontal="right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2" fontId="10" fillId="0" borderId="0" xfId="0" applyNumberFormat="1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" fontId="13" fillId="0" borderId="22" xfId="0" quotePrefix="1" applyNumberFormat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" fontId="13" fillId="0" borderId="10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17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31" xfId="0" applyNumberFormat="1" applyFont="1" applyFill="1" applyBorder="1" applyAlignment="1">
      <alignment vertical="center"/>
    </xf>
    <xf numFmtId="4" fontId="10" fillId="0" borderId="28" xfId="0" applyNumberFormat="1" applyFont="1" applyFill="1" applyBorder="1" applyAlignment="1">
      <alignment horizontal="right" vertical="center"/>
    </xf>
    <xf numFmtId="4" fontId="10" fillId="0" borderId="30" xfId="0" applyNumberFormat="1" applyFont="1" applyFill="1" applyBorder="1" applyAlignment="1">
      <alignment vertical="center"/>
    </xf>
    <xf numFmtId="4" fontId="10" fillId="0" borderId="17" xfId="0" applyNumberFormat="1" applyFont="1" applyFill="1" applyBorder="1" applyAlignment="1">
      <alignment horizontal="right" vertical="center"/>
    </xf>
    <xf numFmtId="4" fontId="10" fillId="0" borderId="18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7" xfId="0" applyNumberFormat="1" applyFont="1" applyFill="1" applyBorder="1" applyAlignment="1">
      <alignment horizontal="right" vertical="center"/>
    </xf>
    <xf numFmtId="4" fontId="10" fillId="0" borderId="27" xfId="0" applyNumberFormat="1" applyFont="1" applyFill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6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2" fillId="0" borderId="0" xfId="0" applyNumberFormat="1" applyFont="1"/>
    <xf numFmtId="4" fontId="10" fillId="0" borderId="18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5FFE5"/>
      <color rgb="FFF3FFF3"/>
      <color rgb="FFD9FFD9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CC92-33C6-48B9-8B7E-E29910DC19ED}">
  <sheetPr>
    <tabColor rgb="FFFF0000"/>
    <pageSetUpPr fitToPage="1"/>
  </sheetPr>
  <dimension ref="A1:S30"/>
  <sheetViews>
    <sheetView tabSelected="1" view="pageBreakPreview" zoomScaleNormal="100" zoomScaleSheetLayoutView="100" workbookViewId="0">
      <pane ySplit="4" topLeftCell="A5" activePane="bottomLeft" state="frozen"/>
      <selection pane="bottomLeft" activeCell="K8" sqref="K8"/>
    </sheetView>
  </sheetViews>
  <sheetFormatPr defaultColWidth="9.140625" defaultRowHeight="14.25" x14ac:dyDescent="0.2"/>
  <cols>
    <col min="1" max="1" width="46.5703125" style="26" customWidth="1"/>
    <col min="2" max="4" width="13.85546875" style="27" customWidth="1"/>
    <col min="5" max="5" width="16.85546875" style="28" customWidth="1"/>
    <col min="6" max="6" width="18.42578125" style="28" customWidth="1"/>
    <col min="7" max="7" width="13" style="28" customWidth="1"/>
    <col min="8" max="8" width="18.28515625" style="26" customWidth="1"/>
    <col min="9" max="15" width="9.140625" style="26" customWidth="1"/>
    <col min="16" max="16" width="12.5703125" style="103" customWidth="1"/>
    <col min="17" max="16384" width="9.140625" style="26"/>
  </cols>
  <sheetData>
    <row r="1" spans="1:19" s="25" customFormat="1" ht="18" x14ac:dyDescent="0.25">
      <c r="A1" s="76" t="s">
        <v>73</v>
      </c>
      <c r="B1" s="76"/>
      <c r="C1" s="76"/>
      <c r="D1" s="76"/>
      <c r="E1" s="76"/>
      <c r="F1" s="76"/>
      <c r="G1" s="76"/>
      <c r="H1" s="76"/>
      <c r="P1" s="102"/>
    </row>
    <row r="2" spans="1:19" ht="15" thickBot="1" x14ac:dyDescent="0.25"/>
    <row r="3" spans="1:19" ht="50.25" customHeight="1" thickBot="1" x14ac:dyDescent="0.25">
      <c r="A3" s="58" t="s">
        <v>2</v>
      </c>
      <c r="B3" s="60" t="s">
        <v>44</v>
      </c>
      <c r="C3" s="60" t="s">
        <v>50</v>
      </c>
      <c r="D3" s="60" t="s">
        <v>46</v>
      </c>
      <c r="E3" s="71" t="s">
        <v>71</v>
      </c>
      <c r="F3" s="72"/>
      <c r="G3" s="71" t="s">
        <v>72</v>
      </c>
      <c r="H3" s="72"/>
    </row>
    <row r="4" spans="1:19" ht="50.25" customHeight="1" thickBot="1" x14ac:dyDescent="0.25">
      <c r="A4" s="59"/>
      <c r="B4" s="61"/>
      <c r="C4" s="61"/>
      <c r="D4" s="61"/>
      <c r="E4" s="29" t="s">
        <v>0</v>
      </c>
      <c r="F4" s="29" t="s">
        <v>1</v>
      </c>
      <c r="G4" s="29" t="s">
        <v>0</v>
      </c>
      <c r="H4" s="29" t="s">
        <v>1</v>
      </c>
    </row>
    <row r="5" spans="1:19" s="28" customFormat="1" ht="26.45" customHeight="1" x14ac:dyDescent="0.25">
      <c r="A5" s="41" t="s">
        <v>60</v>
      </c>
      <c r="B5" s="36" t="s">
        <v>11</v>
      </c>
      <c r="C5" s="36" t="s">
        <v>51</v>
      </c>
      <c r="D5" s="36" t="s">
        <v>51</v>
      </c>
      <c r="E5" s="95">
        <f>F5/1.2</f>
        <v>63.175000000000004</v>
      </c>
      <c r="F5" s="107">
        <v>75.81</v>
      </c>
      <c r="G5" s="108">
        <v>71.52</v>
      </c>
      <c r="H5" s="107">
        <v>85.82</v>
      </c>
      <c r="I5" s="30"/>
      <c r="P5" s="104"/>
    </row>
    <row r="6" spans="1:19" s="28" customFormat="1" ht="26.45" customHeight="1" x14ac:dyDescent="0.25">
      <c r="A6" s="38" t="s">
        <v>7</v>
      </c>
      <c r="B6" s="37" t="s">
        <v>11</v>
      </c>
      <c r="C6" s="37" t="s">
        <v>51</v>
      </c>
      <c r="D6" s="37" t="s">
        <v>51</v>
      </c>
      <c r="E6" s="96">
        <v>142.66</v>
      </c>
      <c r="F6" s="99">
        <f>E6*1.2</f>
        <v>171.19199999999998</v>
      </c>
      <c r="G6" s="109">
        <v>160.61000000000001</v>
      </c>
      <c r="H6" s="110">
        <v>192.73</v>
      </c>
      <c r="P6" s="104"/>
      <c r="S6" s="42"/>
    </row>
    <row r="7" spans="1:19" s="28" customFormat="1" ht="26.45" customHeight="1" x14ac:dyDescent="0.25">
      <c r="A7" s="38" t="s">
        <v>8</v>
      </c>
      <c r="B7" s="37" t="s">
        <v>11</v>
      </c>
      <c r="C7" s="37" t="s">
        <v>51</v>
      </c>
      <c r="D7" s="37" t="s">
        <v>51</v>
      </c>
      <c r="E7" s="96">
        <v>132.91999999999999</v>
      </c>
      <c r="F7" s="99">
        <f>E7*1.2</f>
        <v>159.50399999999999</v>
      </c>
      <c r="G7" s="109">
        <v>149.63999999999999</v>
      </c>
      <c r="H7" s="110">
        <v>179.57</v>
      </c>
      <c r="P7" s="104"/>
    </row>
    <row r="8" spans="1:19" s="31" customFormat="1" ht="26.45" customHeight="1" x14ac:dyDescent="0.25">
      <c r="A8" s="39" t="s">
        <v>6</v>
      </c>
      <c r="B8" s="40" t="s">
        <v>12</v>
      </c>
      <c r="C8" s="40" t="s">
        <v>51</v>
      </c>
      <c r="D8" s="40" t="s">
        <v>51</v>
      </c>
      <c r="E8" s="96">
        <f>F8/1.2</f>
        <v>1167.4083333333335</v>
      </c>
      <c r="F8" s="99">
        <v>1400.89</v>
      </c>
      <c r="G8" s="96">
        <v>1321.5</v>
      </c>
      <c r="H8" s="99">
        <v>1585.81</v>
      </c>
      <c r="P8" s="104"/>
    </row>
    <row r="9" spans="1:19" s="31" customFormat="1" ht="26.45" customHeight="1" thickBot="1" x14ac:dyDescent="0.3">
      <c r="A9" s="39" t="s">
        <v>45</v>
      </c>
      <c r="B9" s="40" t="s">
        <v>12</v>
      </c>
      <c r="C9" s="40" t="s">
        <v>51</v>
      </c>
      <c r="D9" s="40" t="s">
        <v>51</v>
      </c>
      <c r="E9" s="100">
        <v>1988.28</v>
      </c>
      <c r="F9" s="101">
        <f>E9*1.2</f>
        <v>2385.9359999999997</v>
      </c>
      <c r="G9" s="100">
        <v>2238.4699999999998</v>
      </c>
      <c r="H9" s="101">
        <v>2686.16</v>
      </c>
      <c r="P9" s="104"/>
    </row>
    <row r="10" spans="1:19" s="31" customFormat="1" ht="18.95" customHeight="1" thickBot="1" x14ac:dyDescent="0.3">
      <c r="A10" s="56" t="s">
        <v>9</v>
      </c>
      <c r="B10" s="57"/>
      <c r="C10" s="57"/>
      <c r="D10" s="57"/>
      <c r="E10" s="57"/>
      <c r="F10" s="57"/>
      <c r="G10" s="57"/>
      <c r="H10" s="73"/>
      <c r="P10" s="104"/>
    </row>
    <row r="11" spans="1:19" s="31" customFormat="1" ht="26.45" customHeight="1" x14ac:dyDescent="0.25">
      <c r="A11" s="43" t="s">
        <v>70</v>
      </c>
      <c r="B11" s="44" t="s">
        <v>12</v>
      </c>
      <c r="C11" s="50" t="s">
        <v>52</v>
      </c>
      <c r="D11" s="50">
        <v>1</v>
      </c>
      <c r="E11" s="77">
        <v>679.98</v>
      </c>
      <c r="F11" s="78">
        <v>815.98</v>
      </c>
      <c r="G11" s="85">
        <v>769.74</v>
      </c>
      <c r="H11" s="86">
        <v>923.69</v>
      </c>
      <c r="P11" s="104"/>
      <c r="Q11" s="45"/>
      <c r="S11" s="45"/>
    </row>
    <row r="12" spans="1:19" s="31" customFormat="1" ht="26.45" customHeight="1" x14ac:dyDescent="0.25">
      <c r="A12" s="46" t="s">
        <v>59</v>
      </c>
      <c r="B12" s="47" t="s">
        <v>12</v>
      </c>
      <c r="C12" s="51" t="s">
        <v>53</v>
      </c>
      <c r="D12" s="51">
        <v>2</v>
      </c>
      <c r="E12" s="79">
        <v>452.64</v>
      </c>
      <c r="F12" s="80">
        <v>543.16999999999996</v>
      </c>
      <c r="G12" s="85">
        <v>512.39</v>
      </c>
      <c r="H12" s="86">
        <v>614.87</v>
      </c>
      <c r="P12" s="104"/>
      <c r="Q12" s="45"/>
      <c r="S12" s="45"/>
    </row>
    <row r="13" spans="1:19" s="31" customFormat="1" ht="26.45" customHeight="1" x14ac:dyDescent="0.25">
      <c r="A13" s="46" t="s">
        <v>59</v>
      </c>
      <c r="B13" s="47" t="s">
        <v>12</v>
      </c>
      <c r="C13" s="51" t="s">
        <v>54</v>
      </c>
      <c r="D13" s="53" t="s">
        <v>47</v>
      </c>
      <c r="E13" s="79">
        <v>821.2</v>
      </c>
      <c r="F13" s="80">
        <v>985.44</v>
      </c>
      <c r="G13" s="85">
        <v>929.6</v>
      </c>
      <c r="H13" s="86">
        <v>1115.52</v>
      </c>
      <c r="I13" s="45"/>
      <c r="P13" s="104"/>
      <c r="S13" s="45"/>
    </row>
    <row r="14" spans="1:19" s="31" customFormat="1" ht="26.45" customHeight="1" x14ac:dyDescent="0.25">
      <c r="A14" s="46" t="s">
        <v>59</v>
      </c>
      <c r="B14" s="47" t="s">
        <v>12</v>
      </c>
      <c r="C14" s="51" t="s">
        <v>55</v>
      </c>
      <c r="D14" s="53" t="s">
        <v>48</v>
      </c>
      <c r="E14" s="81">
        <v>1252.31</v>
      </c>
      <c r="F14" s="82">
        <v>1502.78</v>
      </c>
      <c r="G14" s="85">
        <v>1417.62</v>
      </c>
      <c r="H14" s="86">
        <v>1701.15</v>
      </c>
      <c r="L14" s="28"/>
      <c r="P14" s="104"/>
    </row>
    <row r="15" spans="1:19" s="31" customFormat="1" ht="26.45" customHeight="1" x14ac:dyDescent="0.25">
      <c r="A15" s="46" t="s">
        <v>59</v>
      </c>
      <c r="B15" s="47" t="s">
        <v>12</v>
      </c>
      <c r="C15" s="51" t="s">
        <v>56</v>
      </c>
      <c r="D15" s="51">
        <v>10</v>
      </c>
      <c r="E15" s="81">
        <v>1257.57</v>
      </c>
      <c r="F15" s="82">
        <v>1509.09</v>
      </c>
      <c r="G15" s="85">
        <v>1423.57</v>
      </c>
      <c r="H15" s="86">
        <v>1708.29</v>
      </c>
      <c r="P15" s="104"/>
    </row>
    <row r="16" spans="1:19" s="31" customFormat="1" ht="26.45" customHeight="1" x14ac:dyDescent="0.25">
      <c r="A16" s="46" t="s">
        <v>59</v>
      </c>
      <c r="B16" s="47" t="s">
        <v>12</v>
      </c>
      <c r="C16" s="51" t="s">
        <v>57</v>
      </c>
      <c r="D16" s="51">
        <v>11</v>
      </c>
      <c r="E16" s="81">
        <v>1278.97</v>
      </c>
      <c r="F16" s="82">
        <v>1534.77</v>
      </c>
      <c r="G16" s="85">
        <v>1447.8</v>
      </c>
      <c r="H16" s="86">
        <v>1737.36</v>
      </c>
      <c r="P16" s="104"/>
    </row>
    <row r="17" spans="1:19" s="31" customFormat="1" ht="26.45" customHeight="1" x14ac:dyDescent="0.25">
      <c r="A17" s="46" t="s">
        <v>59</v>
      </c>
      <c r="B17" s="47" t="s">
        <v>12</v>
      </c>
      <c r="C17" s="51" t="s">
        <v>58</v>
      </c>
      <c r="D17" s="51">
        <v>12</v>
      </c>
      <c r="E17" s="81">
        <v>1117.31</v>
      </c>
      <c r="F17" s="82">
        <v>1340.78</v>
      </c>
      <c r="G17" s="85">
        <v>1264.8</v>
      </c>
      <c r="H17" s="86">
        <v>1517.76</v>
      </c>
      <c r="P17" s="104"/>
    </row>
    <row r="18" spans="1:19" s="31" customFormat="1" ht="26.45" customHeight="1" x14ac:dyDescent="0.25">
      <c r="A18" s="46" t="s">
        <v>59</v>
      </c>
      <c r="B18" s="47" t="s">
        <v>12</v>
      </c>
      <c r="C18" s="51" t="s">
        <v>57</v>
      </c>
      <c r="D18" s="51">
        <v>14</v>
      </c>
      <c r="E18" s="81">
        <v>1278.97</v>
      </c>
      <c r="F18" s="82">
        <v>1534.77</v>
      </c>
      <c r="G18" s="85">
        <v>1447.8</v>
      </c>
      <c r="H18" s="86">
        <v>1737.36</v>
      </c>
      <c r="P18" s="104"/>
    </row>
    <row r="19" spans="1:19" s="31" customFormat="1" ht="26.45" customHeight="1" thickBot="1" x14ac:dyDescent="0.3">
      <c r="A19" s="39" t="s">
        <v>59</v>
      </c>
      <c r="B19" s="40" t="s">
        <v>12</v>
      </c>
      <c r="C19" s="40" t="s">
        <v>57</v>
      </c>
      <c r="D19" s="74" t="s">
        <v>49</v>
      </c>
      <c r="E19" s="83">
        <v>1278.97</v>
      </c>
      <c r="F19" s="84">
        <v>1534.77</v>
      </c>
      <c r="G19" s="87">
        <v>1447.8</v>
      </c>
      <c r="H19" s="88">
        <v>1737.36</v>
      </c>
      <c r="P19" s="104"/>
    </row>
    <row r="20" spans="1:19" s="31" customFormat="1" ht="18.95" customHeight="1" thickBot="1" x14ac:dyDescent="0.3">
      <c r="A20" s="56" t="s">
        <v>10</v>
      </c>
      <c r="B20" s="57"/>
      <c r="C20" s="57"/>
      <c r="D20" s="57"/>
      <c r="E20" s="57"/>
      <c r="F20" s="57"/>
      <c r="G20" s="57"/>
      <c r="H20" s="73"/>
      <c r="P20" s="104"/>
    </row>
    <row r="21" spans="1:19" s="31" customFormat="1" ht="26.45" customHeight="1" x14ac:dyDescent="0.25">
      <c r="A21" s="43" t="s">
        <v>59</v>
      </c>
      <c r="B21" s="44" t="s">
        <v>12</v>
      </c>
      <c r="C21" s="44" t="s">
        <v>64</v>
      </c>
      <c r="D21" s="75" t="s">
        <v>61</v>
      </c>
      <c r="E21" s="97">
        <f>F21/1.2</f>
        <v>1121.4833333333333</v>
      </c>
      <c r="F21" s="98">
        <v>1345.78</v>
      </c>
      <c r="G21" s="89">
        <v>1269.51</v>
      </c>
      <c r="H21" s="90">
        <v>1523.42</v>
      </c>
      <c r="P21" s="104"/>
      <c r="Q21" s="45"/>
      <c r="S21" s="45"/>
    </row>
    <row r="22" spans="1:19" s="31" customFormat="1" ht="26.45" customHeight="1" x14ac:dyDescent="0.25">
      <c r="A22" s="46" t="s">
        <v>59</v>
      </c>
      <c r="B22" s="47" t="s">
        <v>12</v>
      </c>
      <c r="C22" s="47" t="s">
        <v>66</v>
      </c>
      <c r="D22" s="54" t="s">
        <v>62</v>
      </c>
      <c r="E22" s="96">
        <f t="shared" ref="E22:E27" si="0">F22/1.2</f>
        <v>1169.4916666666668</v>
      </c>
      <c r="F22" s="99">
        <v>1403.39</v>
      </c>
      <c r="G22" s="91">
        <v>1323.86</v>
      </c>
      <c r="H22" s="92">
        <v>1588.64</v>
      </c>
      <c r="P22" s="104"/>
    </row>
    <row r="23" spans="1:19" s="31" customFormat="1" ht="26.45" customHeight="1" x14ac:dyDescent="0.25">
      <c r="A23" s="46" t="s">
        <v>59</v>
      </c>
      <c r="B23" s="47" t="s">
        <v>12</v>
      </c>
      <c r="C23" s="47" t="s">
        <v>65</v>
      </c>
      <c r="D23" s="51">
        <v>8</v>
      </c>
      <c r="E23" s="96">
        <f t="shared" si="0"/>
        <v>1988.2799999999997</v>
      </c>
      <c r="F23" s="99">
        <v>2385.9359999999997</v>
      </c>
      <c r="G23" s="91">
        <v>2238.4699999999998</v>
      </c>
      <c r="H23" s="92">
        <v>2686.16</v>
      </c>
      <c r="P23" s="105"/>
    </row>
    <row r="24" spans="1:19" s="31" customFormat="1" ht="26.45" customHeight="1" x14ac:dyDescent="0.25">
      <c r="A24" s="46" t="s">
        <v>59</v>
      </c>
      <c r="B24" s="47" t="s">
        <v>12</v>
      </c>
      <c r="C24" s="47" t="s">
        <v>56</v>
      </c>
      <c r="D24" s="51">
        <v>9</v>
      </c>
      <c r="E24" s="96">
        <f t="shared" si="0"/>
        <v>1257.575</v>
      </c>
      <c r="F24" s="99">
        <v>1509.09</v>
      </c>
      <c r="G24" s="91">
        <v>1423.57</v>
      </c>
      <c r="H24" s="92">
        <v>1708.29</v>
      </c>
      <c r="P24" s="104"/>
    </row>
    <row r="25" spans="1:19" s="31" customFormat="1" ht="26.45" customHeight="1" x14ac:dyDescent="0.25">
      <c r="A25" s="46" t="s">
        <v>59</v>
      </c>
      <c r="B25" s="47" t="s">
        <v>12</v>
      </c>
      <c r="C25" s="47" t="s">
        <v>67</v>
      </c>
      <c r="D25" s="51">
        <v>10</v>
      </c>
      <c r="E25" s="96">
        <f t="shared" si="0"/>
        <v>1247.1416666666667</v>
      </c>
      <c r="F25" s="99">
        <v>1496.57</v>
      </c>
      <c r="G25" s="91">
        <v>1411.76</v>
      </c>
      <c r="H25" s="92">
        <v>1694.12</v>
      </c>
      <c r="P25" s="104"/>
    </row>
    <row r="26" spans="1:19" s="31" customFormat="1" ht="26.45" customHeight="1" x14ac:dyDescent="0.25">
      <c r="A26" s="46" t="s">
        <v>59</v>
      </c>
      <c r="B26" s="47" t="s">
        <v>12</v>
      </c>
      <c r="C26" s="47" t="s">
        <v>68</v>
      </c>
      <c r="D26" s="51">
        <v>11</v>
      </c>
      <c r="E26" s="96">
        <v>1268.1600000000001</v>
      </c>
      <c r="F26" s="99">
        <v>1521.8</v>
      </c>
      <c r="G26" s="91">
        <v>1435.56</v>
      </c>
      <c r="H26" s="92">
        <v>1722.68</v>
      </c>
      <c r="P26" s="104"/>
    </row>
    <row r="27" spans="1:19" s="31" customFormat="1" ht="26.45" customHeight="1" thickBot="1" x14ac:dyDescent="0.3">
      <c r="A27" s="48" t="s">
        <v>59</v>
      </c>
      <c r="B27" s="49" t="s">
        <v>12</v>
      </c>
      <c r="C27" s="49" t="s">
        <v>57</v>
      </c>
      <c r="D27" s="52" t="s">
        <v>63</v>
      </c>
      <c r="E27" s="100">
        <v>1278.97</v>
      </c>
      <c r="F27" s="101">
        <v>1534.77</v>
      </c>
      <c r="G27" s="93">
        <v>1447.8</v>
      </c>
      <c r="H27" s="94">
        <v>1737.36</v>
      </c>
      <c r="P27" s="104"/>
    </row>
    <row r="28" spans="1:19" s="35" customFormat="1" ht="15" x14ac:dyDescent="0.2">
      <c r="A28" s="32"/>
      <c r="B28" s="33"/>
      <c r="C28" s="33"/>
      <c r="D28" s="33"/>
      <c r="E28" s="34"/>
      <c r="F28" s="34"/>
      <c r="G28" s="34"/>
      <c r="P28" s="106"/>
    </row>
    <row r="29" spans="1:19" x14ac:dyDescent="0.2">
      <c r="A29" s="55" t="s">
        <v>69</v>
      </c>
      <c r="B29" s="55"/>
      <c r="C29" s="55"/>
      <c r="D29" s="55"/>
    </row>
    <row r="30" spans="1:19" x14ac:dyDescent="0.2">
      <c r="A30" s="55"/>
      <c r="B30" s="55"/>
      <c r="C30" s="55"/>
      <c r="D30" s="55"/>
    </row>
  </sheetData>
  <mergeCells count="10">
    <mergeCell ref="E3:F3"/>
    <mergeCell ref="G3:H3"/>
    <mergeCell ref="A10:H10"/>
    <mergeCell ref="A20:H20"/>
    <mergeCell ref="A1:H1"/>
    <mergeCell ref="A29:D30"/>
    <mergeCell ref="A3:A4"/>
    <mergeCell ref="B3:B4"/>
    <mergeCell ref="D3:D4"/>
    <mergeCell ref="C3:C4"/>
  </mergeCells>
  <phoneticPr fontId="16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view="pageBreakPreview" zoomScale="85" zoomScaleNormal="100" zoomScaleSheetLayoutView="85" workbookViewId="0">
      <selection activeCell="U19" sqref="U19"/>
    </sheetView>
  </sheetViews>
  <sheetFormatPr defaultRowHeight="15" x14ac:dyDescent="0.25"/>
  <cols>
    <col min="1" max="1" width="19.5703125" customWidth="1"/>
    <col min="2" max="2" width="33.42578125" customWidth="1"/>
    <col min="3" max="3" width="22" customWidth="1"/>
    <col min="4" max="4" width="11.7109375" customWidth="1"/>
    <col min="5" max="5" width="11.42578125" bestFit="1" customWidth="1"/>
    <col min="6" max="6" width="17.28515625" customWidth="1"/>
    <col min="7" max="7" width="18.140625" bestFit="1" customWidth="1"/>
    <col min="8" max="8" width="16.7109375" bestFit="1" customWidth="1"/>
  </cols>
  <sheetData>
    <row r="1" spans="1:10" s="1" customFormat="1" ht="45" x14ac:dyDescent="0.25">
      <c r="A1" s="7" t="s">
        <v>2</v>
      </c>
      <c r="B1" s="7" t="s">
        <v>18</v>
      </c>
      <c r="C1" s="7" t="s">
        <v>13</v>
      </c>
      <c r="D1" s="8" t="s">
        <v>17</v>
      </c>
      <c r="E1" s="8" t="s">
        <v>15</v>
      </c>
      <c r="F1" s="8" t="s">
        <v>40</v>
      </c>
      <c r="G1" s="8" t="s">
        <v>16</v>
      </c>
      <c r="H1" s="7" t="s">
        <v>14</v>
      </c>
    </row>
    <row r="2" spans="1:10" s="2" customFormat="1" ht="30" x14ac:dyDescent="0.25">
      <c r="A2" s="62" t="s">
        <v>3</v>
      </c>
      <c r="B2" s="4" t="s">
        <v>20</v>
      </c>
      <c r="C2" s="5">
        <v>5.9799999999999999E-2</v>
      </c>
      <c r="D2" s="11">
        <v>95.51</v>
      </c>
      <c r="E2" s="11">
        <v>79.59</v>
      </c>
      <c r="F2" s="11">
        <v>63.67</v>
      </c>
      <c r="G2" s="11">
        <v>53.05</v>
      </c>
      <c r="H2" s="11">
        <v>26.53</v>
      </c>
      <c r="I2" s="3">
        <f>G2+H2</f>
        <v>79.58</v>
      </c>
      <c r="J2" s="3">
        <f>E2-I2</f>
        <v>1.0000000000005116E-2</v>
      </c>
    </row>
    <row r="3" spans="1:10" s="2" customFormat="1" ht="30" x14ac:dyDescent="0.25">
      <c r="A3" s="62"/>
      <c r="B3" s="4" t="s">
        <v>19</v>
      </c>
      <c r="C3" s="5">
        <v>6.4699999999999994E-2</v>
      </c>
      <c r="D3" s="11">
        <v>102.52</v>
      </c>
      <c r="E3" s="11">
        <v>85.43</v>
      </c>
      <c r="F3" s="11">
        <v>63.67</v>
      </c>
      <c r="G3" s="11">
        <v>53.05</v>
      </c>
      <c r="H3" s="11">
        <v>32.380000000000003</v>
      </c>
      <c r="I3" s="3">
        <f t="shared" ref="I3:I22" si="0">G3+H3</f>
        <v>85.43</v>
      </c>
      <c r="J3" s="3">
        <f t="shared" ref="J3:J22" si="1">E3-I3</f>
        <v>0</v>
      </c>
    </row>
    <row r="4" spans="1:10" s="2" customFormat="1" ht="30" x14ac:dyDescent="0.25">
      <c r="A4" s="62"/>
      <c r="B4" s="4" t="s">
        <v>21</v>
      </c>
      <c r="C4" s="5">
        <v>5.4800000000000001E-2</v>
      </c>
      <c r="D4" s="11">
        <v>88.36</v>
      </c>
      <c r="E4" s="11">
        <v>73.63</v>
      </c>
      <c r="F4" s="11">
        <v>63.67</v>
      </c>
      <c r="G4" s="11">
        <v>53.05</v>
      </c>
      <c r="H4" s="11">
        <v>20.58</v>
      </c>
      <c r="I4" s="3">
        <f t="shared" si="0"/>
        <v>73.63</v>
      </c>
      <c r="J4" s="3">
        <f t="shared" si="1"/>
        <v>0</v>
      </c>
    </row>
    <row r="5" spans="1:10" s="2" customFormat="1" ht="30" x14ac:dyDescent="0.25">
      <c r="A5" s="62"/>
      <c r="B5" s="4" t="s">
        <v>22</v>
      </c>
      <c r="C5" s="5">
        <v>5.9799999999999999E-2</v>
      </c>
      <c r="D5" s="11">
        <v>95.51</v>
      </c>
      <c r="E5" s="11">
        <v>79.59</v>
      </c>
      <c r="F5" s="11">
        <v>63.67</v>
      </c>
      <c r="G5" s="11">
        <v>53.05</v>
      </c>
      <c r="H5" s="11">
        <v>26.53</v>
      </c>
      <c r="I5" s="3">
        <f t="shared" si="0"/>
        <v>79.58</v>
      </c>
      <c r="J5" s="3">
        <f t="shared" si="1"/>
        <v>1.0000000000005116E-2</v>
      </c>
    </row>
    <row r="6" spans="1:10" s="2" customFormat="1" ht="45" x14ac:dyDescent="0.25">
      <c r="A6" s="7" t="s">
        <v>2</v>
      </c>
      <c r="B6" s="7" t="s">
        <v>18</v>
      </c>
      <c r="C6" s="7" t="s">
        <v>23</v>
      </c>
      <c r="D6" s="8" t="s">
        <v>17</v>
      </c>
      <c r="E6" s="8" t="s">
        <v>15</v>
      </c>
      <c r="F6" s="8" t="s">
        <v>40</v>
      </c>
      <c r="G6" s="8" t="s">
        <v>16</v>
      </c>
      <c r="H6" s="7" t="s">
        <v>14</v>
      </c>
      <c r="I6" s="3"/>
      <c r="J6" s="3"/>
    </row>
    <row r="7" spans="1:10" s="2" customFormat="1" x14ac:dyDescent="0.25">
      <c r="A7" s="63" t="s">
        <v>5</v>
      </c>
      <c r="B7" s="5" t="s">
        <v>25</v>
      </c>
      <c r="C7" s="5">
        <v>4.4200000000000003E-2</v>
      </c>
      <c r="D7" s="11">
        <v>1430.61</v>
      </c>
      <c r="E7" s="11">
        <v>1192.17</v>
      </c>
      <c r="F7" s="11">
        <v>574.53</v>
      </c>
      <c r="G7" s="11">
        <v>478.77</v>
      </c>
      <c r="H7" s="11">
        <v>713.4</v>
      </c>
      <c r="I7" s="3">
        <f t="shared" si="0"/>
        <v>1192.17</v>
      </c>
      <c r="J7" s="3">
        <f t="shared" si="1"/>
        <v>0</v>
      </c>
    </row>
    <row r="8" spans="1:10" s="2" customFormat="1" x14ac:dyDescent="0.25">
      <c r="A8" s="64"/>
      <c r="B8" s="5" t="s">
        <v>26</v>
      </c>
      <c r="C8" s="5">
        <v>6.6400000000000001E-2</v>
      </c>
      <c r="D8" s="11">
        <v>1430.61</v>
      </c>
      <c r="E8" s="11">
        <v>1192.17</v>
      </c>
      <c r="F8" s="11">
        <v>382.45</v>
      </c>
      <c r="G8" s="11">
        <v>318.7</v>
      </c>
      <c r="H8" s="11">
        <v>873.47</v>
      </c>
      <c r="I8" s="3">
        <f t="shared" si="0"/>
        <v>1192.17</v>
      </c>
      <c r="J8" s="3">
        <f t="shared" si="1"/>
        <v>0</v>
      </c>
    </row>
    <row r="9" spans="1:10" s="2" customFormat="1" x14ac:dyDescent="0.25">
      <c r="A9" s="64"/>
      <c r="B9" s="5" t="s">
        <v>27</v>
      </c>
      <c r="C9" s="5">
        <v>3.6600000000000001E-2</v>
      </c>
      <c r="D9" s="11">
        <v>1430.61</v>
      </c>
      <c r="E9" s="11">
        <v>1192.17</v>
      </c>
      <c r="F9" s="11">
        <v>693.84</v>
      </c>
      <c r="G9" s="11">
        <v>578.20000000000005</v>
      </c>
      <c r="H9" s="11">
        <v>613.98</v>
      </c>
      <c r="I9" s="3">
        <f t="shared" si="0"/>
        <v>1192.18</v>
      </c>
      <c r="J9" s="3">
        <f t="shared" si="1"/>
        <v>-9.9999999999909051E-3</v>
      </c>
    </row>
    <row r="10" spans="1:10" s="2" customFormat="1" x14ac:dyDescent="0.25">
      <c r="A10" s="64"/>
      <c r="B10" s="5" t="s">
        <v>28</v>
      </c>
      <c r="C10" s="9">
        <v>2.4E-2</v>
      </c>
      <c r="D10" s="11">
        <v>1430.61</v>
      </c>
      <c r="E10" s="11">
        <v>1192.17</v>
      </c>
      <c r="F10" s="11">
        <v>1058.0999999999999</v>
      </c>
      <c r="G10" s="11">
        <v>881.75</v>
      </c>
      <c r="H10" s="11">
        <v>310.43</v>
      </c>
      <c r="I10" s="3">
        <f t="shared" si="0"/>
        <v>1192.18</v>
      </c>
      <c r="J10" s="3">
        <f t="shared" si="1"/>
        <v>-9.9999999999909051E-3</v>
      </c>
    </row>
    <row r="11" spans="1:10" s="2" customFormat="1" x14ac:dyDescent="0.25">
      <c r="A11" s="64"/>
      <c r="B11" s="5" t="s">
        <v>29</v>
      </c>
      <c r="C11" s="5">
        <v>2.3900000000000001E-2</v>
      </c>
      <c r="D11" s="11">
        <v>1430.61</v>
      </c>
      <c r="E11" s="11">
        <v>1192.17</v>
      </c>
      <c r="F11" s="11">
        <v>1062.53</v>
      </c>
      <c r="G11" s="11">
        <v>885.44</v>
      </c>
      <c r="H11" s="11">
        <v>306.73</v>
      </c>
      <c r="I11" s="3">
        <f t="shared" si="0"/>
        <v>1192.17</v>
      </c>
      <c r="J11" s="3">
        <f t="shared" si="1"/>
        <v>0</v>
      </c>
    </row>
    <row r="12" spans="1:10" s="2" customFormat="1" x14ac:dyDescent="0.25">
      <c r="A12" s="64"/>
      <c r="B12" s="5" t="s">
        <v>30</v>
      </c>
      <c r="C12" s="5">
        <v>2.35E-2</v>
      </c>
      <c r="D12" s="11">
        <v>1430.61</v>
      </c>
      <c r="E12" s="11">
        <v>1192.17</v>
      </c>
      <c r="F12" s="11">
        <v>1080.6099999999999</v>
      </c>
      <c r="G12" s="11">
        <v>900.5</v>
      </c>
      <c r="H12" s="11">
        <v>291.67</v>
      </c>
      <c r="I12" s="3">
        <f t="shared" si="0"/>
        <v>1192.17</v>
      </c>
      <c r="J12" s="3">
        <f t="shared" si="1"/>
        <v>0</v>
      </c>
    </row>
    <row r="13" spans="1:10" x14ac:dyDescent="0.25">
      <c r="A13" s="64"/>
      <c r="B13" s="5" t="s">
        <v>31</v>
      </c>
      <c r="C13" s="6">
        <v>2.69E-2</v>
      </c>
      <c r="D13" s="11">
        <v>1430.61</v>
      </c>
      <c r="E13" s="11">
        <v>1192.17</v>
      </c>
      <c r="F13" s="12">
        <v>944.03</v>
      </c>
      <c r="G13" s="12">
        <v>786.69</v>
      </c>
      <c r="H13" s="12">
        <v>405.48</v>
      </c>
      <c r="I13" s="3">
        <f t="shared" si="0"/>
        <v>1192.17</v>
      </c>
      <c r="J13" s="3">
        <f t="shared" si="1"/>
        <v>0</v>
      </c>
    </row>
    <row r="14" spans="1:10" x14ac:dyDescent="0.25">
      <c r="A14" s="64"/>
      <c r="B14" s="5" t="s">
        <v>33</v>
      </c>
      <c r="C14" s="6">
        <v>2.35E-2</v>
      </c>
      <c r="D14" s="11">
        <v>1430.61</v>
      </c>
      <c r="E14" s="11">
        <v>1192.17</v>
      </c>
      <c r="F14" s="12">
        <v>1080.6099999999999</v>
      </c>
      <c r="G14" s="12">
        <v>900.5</v>
      </c>
      <c r="H14" s="12">
        <v>291.67</v>
      </c>
      <c r="I14" s="3">
        <f t="shared" si="0"/>
        <v>1192.17</v>
      </c>
      <c r="J14" s="3">
        <f t="shared" si="1"/>
        <v>0</v>
      </c>
    </row>
    <row r="15" spans="1:10" x14ac:dyDescent="0.25">
      <c r="A15" s="64"/>
      <c r="B15" s="5" t="s">
        <v>34</v>
      </c>
      <c r="C15" s="6">
        <v>2.35E-2</v>
      </c>
      <c r="D15" s="11">
        <v>1430.61</v>
      </c>
      <c r="E15" s="11">
        <v>1192.17</v>
      </c>
      <c r="F15" s="12">
        <v>1080.6099999999999</v>
      </c>
      <c r="G15" s="12">
        <v>900.5</v>
      </c>
      <c r="H15" s="12">
        <v>291.67</v>
      </c>
      <c r="I15" s="3">
        <f t="shared" si="0"/>
        <v>1192.17</v>
      </c>
      <c r="J15" s="3">
        <f t="shared" si="1"/>
        <v>0</v>
      </c>
    </row>
    <row r="16" spans="1:10" x14ac:dyDescent="0.25">
      <c r="A16" s="64"/>
      <c r="B16" s="5" t="s">
        <v>35</v>
      </c>
      <c r="C16" s="6">
        <v>2.6800000000000001E-2</v>
      </c>
      <c r="D16" s="11">
        <v>1430.61</v>
      </c>
      <c r="E16" s="11">
        <v>1192.17</v>
      </c>
      <c r="F16" s="12">
        <v>947.55</v>
      </c>
      <c r="G16" s="12">
        <v>789.62</v>
      </c>
      <c r="H16" s="12">
        <v>402.55</v>
      </c>
      <c r="I16" s="3">
        <f t="shared" si="0"/>
        <v>1192.17</v>
      </c>
      <c r="J16" s="3">
        <f t="shared" si="1"/>
        <v>0</v>
      </c>
    </row>
    <row r="17" spans="1:10" x14ac:dyDescent="0.25">
      <c r="A17" s="64"/>
      <c r="B17" s="5" t="s">
        <v>36</v>
      </c>
      <c r="C17" s="6">
        <v>2.5700000000000001E-2</v>
      </c>
      <c r="D17" s="11">
        <v>1430.61</v>
      </c>
      <c r="E17" s="11">
        <v>1192.17</v>
      </c>
      <c r="F17" s="12">
        <v>988.11</v>
      </c>
      <c r="G17" s="12">
        <v>823.42</v>
      </c>
      <c r="H17" s="12">
        <v>368.75</v>
      </c>
      <c r="I17" s="3">
        <f t="shared" si="0"/>
        <v>1192.17</v>
      </c>
      <c r="J17" s="3">
        <f t="shared" si="1"/>
        <v>0</v>
      </c>
    </row>
    <row r="18" spans="1:10" x14ac:dyDescent="0.25">
      <c r="A18" s="64"/>
      <c r="B18" s="5" t="s">
        <v>37</v>
      </c>
      <c r="C18" s="6">
        <v>2.3900000000000001E-2</v>
      </c>
      <c r="D18" s="11">
        <v>1430.61</v>
      </c>
      <c r="E18" s="11">
        <v>1192.17</v>
      </c>
      <c r="F18" s="12">
        <v>1062.53</v>
      </c>
      <c r="G18" s="12">
        <v>885.44</v>
      </c>
      <c r="H18" s="12">
        <v>306.73</v>
      </c>
      <c r="I18" s="3">
        <f t="shared" si="0"/>
        <v>1192.17</v>
      </c>
      <c r="J18" s="3">
        <f t="shared" si="1"/>
        <v>0</v>
      </c>
    </row>
    <row r="19" spans="1:10" x14ac:dyDescent="0.25">
      <c r="A19" s="64"/>
      <c r="B19" s="5" t="s">
        <v>38</v>
      </c>
      <c r="C19" s="6">
        <v>2.41E-2</v>
      </c>
      <c r="D19" s="11">
        <v>1430.61</v>
      </c>
      <c r="E19" s="11">
        <v>1192.17</v>
      </c>
      <c r="F19" s="12">
        <v>1053.71</v>
      </c>
      <c r="G19" s="12">
        <v>878.09</v>
      </c>
      <c r="H19" s="12">
        <v>314.08</v>
      </c>
      <c r="I19" s="3">
        <f t="shared" si="0"/>
        <v>1192.17</v>
      </c>
      <c r="J19" s="3">
        <f t="shared" si="1"/>
        <v>0</v>
      </c>
    </row>
    <row r="20" spans="1:10" x14ac:dyDescent="0.25">
      <c r="A20" s="64"/>
      <c r="B20" s="5" t="s">
        <v>39</v>
      </c>
      <c r="C20" s="6">
        <v>2.3699999999999999E-2</v>
      </c>
      <c r="D20" s="11">
        <v>1430.61</v>
      </c>
      <c r="E20" s="11">
        <v>1192.17</v>
      </c>
      <c r="F20" s="12">
        <v>1071.49</v>
      </c>
      <c r="G20" s="12">
        <v>892.9</v>
      </c>
      <c r="H20" s="12">
        <v>299.27</v>
      </c>
      <c r="I20" s="3">
        <f t="shared" si="0"/>
        <v>1192.17</v>
      </c>
      <c r="J20" s="3">
        <f t="shared" si="1"/>
        <v>0</v>
      </c>
    </row>
    <row r="21" spans="1:10" x14ac:dyDescent="0.25">
      <c r="A21" s="64"/>
      <c r="B21" s="5" t="s">
        <v>32</v>
      </c>
      <c r="C21" s="6">
        <v>2.35E-2</v>
      </c>
      <c r="D21" s="11">
        <v>1430.61</v>
      </c>
      <c r="E21" s="11">
        <v>1192.17</v>
      </c>
      <c r="F21" s="12">
        <v>1080.6099999999999</v>
      </c>
      <c r="G21" s="12">
        <v>900.5</v>
      </c>
      <c r="H21" s="12">
        <v>291.67</v>
      </c>
      <c r="I21" s="3">
        <f t="shared" si="0"/>
        <v>1192.17</v>
      </c>
      <c r="J21" s="3">
        <f t="shared" si="1"/>
        <v>0</v>
      </c>
    </row>
    <row r="22" spans="1:10" x14ac:dyDescent="0.25">
      <c r="A22" s="65"/>
      <c r="B22" s="6" t="s">
        <v>24</v>
      </c>
      <c r="C22" s="10" t="s">
        <v>4</v>
      </c>
      <c r="D22" s="11">
        <v>1430.61</v>
      </c>
      <c r="E22" s="11">
        <v>1192.17</v>
      </c>
      <c r="F22" s="12">
        <v>986.35</v>
      </c>
      <c r="G22" s="12">
        <v>821.95</v>
      </c>
      <c r="H22" s="12">
        <v>370.22</v>
      </c>
      <c r="I22" s="3">
        <f t="shared" si="0"/>
        <v>1192.17</v>
      </c>
      <c r="J22" s="3">
        <f t="shared" si="1"/>
        <v>0</v>
      </c>
    </row>
  </sheetData>
  <mergeCells count="2">
    <mergeCell ref="A2:A5"/>
    <mergeCell ref="A7:A22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view="pageBreakPreview" zoomScaleNormal="100" zoomScaleSheetLayoutView="100" workbookViewId="0">
      <selection activeCell="N23" sqref="N23"/>
    </sheetView>
  </sheetViews>
  <sheetFormatPr defaultColWidth="9.140625" defaultRowHeight="15.75" x14ac:dyDescent="0.3"/>
  <cols>
    <col min="1" max="1" width="19.5703125" style="21" customWidth="1"/>
    <col min="2" max="2" width="36.28515625" style="21" bestFit="1" customWidth="1"/>
    <col min="3" max="3" width="15.5703125" style="21" customWidth="1"/>
    <col min="4" max="4" width="11.7109375" style="21" customWidth="1"/>
    <col min="5" max="5" width="11.5703125" style="21" bestFit="1" customWidth="1"/>
    <col min="6" max="6" width="15.5703125" style="21" customWidth="1"/>
    <col min="7" max="7" width="16.28515625" style="21" customWidth="1"/>
    <col min="8" max="16384" width="9.140625" style="21"/>
  </cols>
  <sheetData>
    <row r="1" spans="1:7" ht="16.5" x14ac:dyDescent="0.3">
      <c r="A1" s="70" t="s">
        <v>43</v>
      </c>
      <c r="B1" s="70"/>
      <c r="C1" s="70"/>
      <c r="D1" s="70"/>
      <c r="E1" s="70"/>
      <c r="F1" s="70"/>
      <c r="G1" s="70"/>
    </row>
    <row r="3" spans="1:7" s="13" customFormat="1" ht="47.25" x14ac:dyDescent="0.25">
      <c r="A3" s="23" t="s">
        <v>2</v>
      </c>
      <c r="B3" s="23" t="s">
        <v>18</v>
      </c>
      <c r="C3" s="24" t="s">
        <v>13</v>
      </c>
      <c r="D3" s="24" t="s">
        <v>41</v>
      </c>
      <c r="E3" s="24" t="s">
        <v>42</v>
      </c>
      <c r="F3" s="24" t="s">
        <v>40</v>
      </c>
      <c r="G3" s="24" t="s">
        <v>16</v>
      </c>
    </row>
    <row r="4" spans="1:7" s="17" customFormat="1" ht="31.5" x14ac:dyDescent="0.25">
      <c r="A4" s="66" t="s">
        <v>3</v>
      </c>
      <c r="B4" s="14" t="s">
        <v>20</v>
      </c>
      <c r="C4" s="15">
        <v>5.9799999999999999E-2</v>
      </c>
      <c r="D4" s="16">
        <v>95.51</v>
      </c>
      <c r="E4" s="16">
        <v>79.59</v>
      </c>
      <c r="F4" s="16">
        <v>63.67</v>
      </c>
      <c r="G4" s="16">
        <v>53.05</v>
      </c>
    </row>
    <row r="5" spans="1:7" s="17" customFormat="1" ht="31.5" x14ac:dyDescent="0.25">
      <c r="A5" s="66"/>
      <c r="B5" s="14" t="s">
        <v>19</v>
      </c>
      <c r="C5" s="15">
        <v>6.4699999999999994E-2</v>
      </c>
      <c r="D5" s="16">
        <v>102.52</v>
      </c>
      <c r="E5" s="16">
        <v>85.43</v>
      </c>
      <c r="F5" s="16">
        <v>63.67</v>
      </c>
      <c r="G5" s="16">
        <v>53.05</v>
      </c>
    </row>
    <row r="6" spans="1:7" s="17" customFormat="1" ht="31.5" x14ac:dyDescent="0.25">
      <c r="A6" s="66"/>
      <c r="B6" s="14" t="s">
        <v>21</v>
      </c>
      <c r="C6" s="15">
        <v>5.4800000000000001E-2</v>
      </c>
      <c r="D6" s="16">
        <v>88.36</v>
      </c>
      <c r="E6" s="16">
        <v>73.63</v>
      </c>
      <c r="F6" s="16">
        <v>63.67</v>
      </c>
      <c r="G6" s="16">
        <v>53.05</v>
      </c>
    </row>
    <row r="7" spans="1:7" s="17" customFormat="1" ht="31.5" x14ac:dyDescent="0.25">
      <c r="A7" s="66"/>
      <c r="B7" s="14" t="s">
        <v>22</v>
      </c>
      <c r="C7" s="15">
        <v>5.9799999999999999E-2</v>
      </c>
      <c r="D7" s="16">
        <v>95.51</v>
      </c>
      <c r="E7" s="16">
        <v>79.59</v>
      </c>
      <c r="F7" s="16">
        <v>63.67</v>
      </c>
      <c r="G7" s="16">
        <v>53.05</v>
      </c>
    </row>
    <row r="8" spans="1:7" s="17" customFormat="1" ht="47.25" x14ac:dyDescent="0.25">
      <c r="A8" s="23" t="s">
        <v>2</v>
      </c>
      <c r="B8" s="23" t="s">
        <v>18</v>
      </c>
      <c r="C8" s="24" t="s">
        <v>23</v>
      </c>
      <c r="D8" s="24" t="str">
        <f>D3</f>
        <v>Тариф с НДС</v>
      </c>
      <c r="E8" s="24" t="str">
        <f>E3</f>
        <v>Тариф без НДС</v>
      </c>
      <c r="F8" s="24" t="s">
        <v>40</v>
      </c>
      <c r="G8" s="24" t="s">
        <v>16</v>
      </c>
    </row>
    <row r="9" spans="1:7" s="17" customFormat="1" x14ac:dyDescent="0.25">
      <c r="A9" s="67" t="s">
        <v>5</v>
      </c>
      <c r="B9" s="15" t="s">
        <v>25</v>
      </c>
      <c r="C9" s="15">
        <v>4.4200000000000003E-2</v>
      </c>
      <c r="D9" s="16">
        <v>1430.61</v>
      </c>
      <c r="E9" s="16">
        <v>1192.17</v>
      </c>
      <c r="F9" s="16">
        <v>574.53</v>
      </c>
      <c r="G9" s="16">
        <v>478.77</v>
      </c>
    </row>
    <row r="10" spans="1:7" s="17" customFormat="1" x14ac:dyDescent="0.25">
      <c r="A10" s="68"/>
      <c r="B10" s="15" t="s">
        <v>26</v>
      </c>
      <c r="C10" s="15">
        <v>6.6400000000000001E-2</v>
      </c>
      <c r="D10" s="16">
        <v>1430.61</v>
      </c>
      <c r="E10" s="16">
        <v>1192.17</v>
      </c>
      <c r="F10" s="16">
        <v>382.45</v>
      </c>
      <c r="G10" s="16">
        <v>318.7</v>
      </c>
    </row>
    <row r="11" spans="1:7" s="17" customFormat="1" x14ac:dyDescent="0.25">
      <c r="A11" s="68"/>
      <c r="B11" s="15" t="s">
        <v>27</v>
      </c>
      <c r="C11" s="15">
        <v>3.6600000000000001E-2</v>
      </c>
      <c r="D11" s="16">
        <v>1430.61</v>
      </c>
      <c r="E11" s="16">
        <v>1192.17</v>
      </c>
      <c r="F11" s="16">
        <v>693.84</v>
      </c>
      <c r="G11" s="16">
        <v>578.20000000000005</v>
      </c>
    </row>
    <row r="12" spans="1:7" s="17" customFormat="1" x14ac:dyDescent="0.25">
      <c r="A12" s="68"/>
      <c r="B12" s="15" t="s">
        <v>28</v>
      </c>
      <c r="C12" s="18">
        <v>2.4E-2</v>
      </c>
      <c r="D12" s="16">
        <v>1430.61</v>
      </c>
      <c r="E12" s="16">
        <v>1192.17</v>
      </c>
      <c r="F12" s="16">
        <v>1058.0999999999999</v>
      </c>
      <c r="G12" s="16">
        <v>881.75</v>
      </c>
    </row>
    <row r="13" spans="1:7" s="17" customFormat="1" x14ac:dyDescent="0.25">
      <c r="A13" s="68"/>
      <c r="B13" s="15" t="s">
        <v>29</v>
      </c>
      <c r="C13" s="15">
        <v>2.3900000000000001E-2</v>
      </c>
      <c r="D13" s="16">
        <v>1430.61</v>
      </c>
      <c r="E13" s="16">
        <v>1192.17</v>
      </c>
      <c r="F13" s="16">
        <v>1062.53</v>
      </c>
      <c r="G13" s="16">
        <v>885.44</v>
      </c>
    </row>
    <row r="14" spans="1:7" s="17" customFormat="1" x14ac:dyDescent="0.25">
      <c r="A14" s="68"/>
      <c r="B14" s="15" t="s">
        <v>30</v>
      </c>
      <c r="C14" s="15">
        <v>2.35E-2</v>
      </c>
      <c r="D14" s="16">
        <v>1430.61</v>
      </c>
      <c r="E14" s="16">
        <v>1192.17</v>
      </c>
      <c r="F14" s="16">
        <v>1080.6099999999999</v>
      </c>
      <c r="G14" s="16">
        <v>900.5</v>
      </c>
    </row>
    <row r="15" spans="1:7" x14ac:dyDescent="0.3">
      <c r="A15" s="68"/>
      <c r="B15" s="15" t="s">
        <v>31</v>
      </c>
      <c r="C15" s="19">
        <v>2.69E-2</v>
      </c>
      <c r="D15" s="16">
        <v>1430.61</v>
      </c>
      <c r="E15" s="16">
        <v>1192.17</v>
      </c>
      <c r="F15" s="20">
        <v>944.03</v>
      </c>
      <c r="G15" s="20">
        <v>786.69</v>
      </c>
    </row>
    <row r="16" spans="1:7" x14ac:dyDescent="0.3">
      <c r="A16" s="68"/>
      <c r="B16" s="15" t="s">
        <v>33</v>
      </c>
      <c r="C16" s="19">
        <v>2.35E-2</v>
      </c>
      <c r="D16" s="16">
        <v>1430.61</v>
      </c>
      <c r="E16" s="16">
        <v>1192.17</v>
      </c>
      <c r="F16" s="20">
        <v>1080.6099999999999</v>
      </c>
      <c r="G16" s="20">
        <v>900.5</v>
      </c>
    </row>
    <row r="17" spans="1:7" x14ac:dyDescent="0.3">
      <c r="A17" s="68"/>
      <c r="B17" s="15" t="s">
        <v>34</v>
      </c>
      <c r="C17" s="19">
        <v>2.35E-2</v>
      </c>
      <c r="D17" s="16">
        <v>1430.61</v>
      </c>
      <c r="E17" s="16">
        <v>1192.17</v>
      </c>
      <c r="F17" s="20">
        <v>1080.6099999999999</v>
      </c>
      <c r="G17" s="20">
        <v>900.5</v>
      </c>
    </row>
    <row r="18" spans="1:7" x14ac:dyDescent="0.3">
      <c r="A18" s="68"/>
      <c r="B18" s="15" t="s">
        <v>35</v>
      </c>
      <c r="C18" s="19">
        <v>2.6800000000000001E-2</v>
      </c>
      <c r="D18" s="16">
        <v>1430.61</v>
      </c>
      <c r="E18" s="16">
        <v>1192.17</v>
      </c>
      <c r="F18" s="20">
        <v>947.55</v>
      </c>
      <c r="G18" s="20">
        <v>789.62</v>
      </c>
    </row>
    <row r="19" spans="1:7" x14ac:dyDescent="0.3">
      <c r="A19" s="68"/>
      <c r="B19" s="15" t="s">
        <v>36</v>
      </c>
      <c r="C19" s="19">
        <v>2.5700000000000001E-2</v>
      </c>
      <c r="D19" s="16">
        <v>1430.61</v>
      </c>
      <c r="E19" s="16">
        <v>1192.17</v>
      </c>
      <c r="F19" s="20">
        <v>988.11</v>
      </c>
      <c r="G19" s="20">
        <v>823.42</v>
      </c>
    </row>
    <row r="20" spans="1:7" x14ac:dyDescent="0.3">
      <c r="A20" s="68"/>
      <c r="B20" s="15" t="s">
        <v>37</v>
      </c>
      <c r="C20" s="19">
        <v>2.3900000000000001E-2</v>
      </c>
      <c r="D20" s="16">
        <v>1430.61</v>
      </c>
      <c r="E20" s="16">
        <v>1192.17</v>
      </c>
      <c r="F20" s="20">
        <v>1062.53</v>
      </c>
      <c r="G20" s="20">
        <v>885.44</v>
      </c>
    </row>
    <row r="21" spans="1:7" x14ac:dyDescent="0.3">
      <c r="A21" s="68"/>
      <c r="B21" s="15" t="s">
        <v>38</v>
      </c>
      <c r="C21" s="19">
        <v>2.41E-2</v>
      </c>
      <c r="D21" s="16">
        <v>1430.61</v>
      </c>
      <c r="E21" s="16">
        <v>1192.17</v>
      </c>
      <c r="F21" s="20">
        <v>1053.71</v>
      </c>
      <c r="G21" s="20">
        <v>878.09</v>
      </c>
    </row>
    <row r="22" spans="1:7" x14ac:dyDescent="0.3">
      <c r="A22" s="68"/>
      <c r="B22" s="15" t="s">
        <v>39</v>
      </c>
      <c r="C22" s="19">
        <v>2.3699999999999999E-2</v>
      </c>
      <c r="D22" s="16">
        <v>1430.61</v>
      </c>
      <c r="E22" s="16">
        <v>1192.17</v>
      </c>
      <c r="F22" s="20">
        <v>1071.49</v>
      </c>
      <c r="G22" s="20">
        <v>892.9</v>
      </c>
    </row>
    <row r="23" spans="1:7" x14ac:dyDescent="0.3">
      <c r="A23" s="68"/>
      <c r="B23" s="15" t="s">
        <v>32</v>
      </c>
      <c r="C23" s="19">
        <v>2.35E-2</v>
      </c>
      <c r="D23" s="16">
        <v>1430.61</v>
      </c>
      <c r="E23" s="16">
        <v>1192.17</v>
      </c>
      <c r="F23" s="20">
        <v>1080.6099999999999</v>
      </c>
      <c r="G23" s="20">
        <v>900.5</v>
      </c>
    </row>
    <row r="24" spans="1:7" x14ac:dyDescent="0.3">
      <c r="A24" s="69"/>
      <c r="B24" s="19" t="s">
        <v>24</v>
      </c>
      <c r="C24" s="22" t="s">
        <v>4</v>
      </c>
      <c r="D24" s="16">
        <v>1430.61</v>
      </c>
      <c r="E24" s="16">
        <v>1192.17</v>
      </c>
      <c r="F24" s="20">
        <v>986.35</v>
      </c>
      <c r="G24" s="20">
        <v>821.95</v>
      </c>
    </row>
  </sheetData>
  <mergeCells count="3">
    <mergeCell ref="A4:A7"/>
    <mergeCell ref="A9:A24"/>
    <mergeCell ref="A1:G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Тарифы 01.01.24-31.12.24.</vt:lpstr>
      <vt:lpstr>01.07.2019</vt:lpstr>
      <vt:lpstr>Сайт</vt:lpstr>
      <vt:lpstr>'01.07.2019'!Область_печати</vt:lpstr>
      <vt:lpstr>'Тарифы 01.01.24-31.12.24.'!Область_печати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2024-08-15T04:27:13Z</dcterms:modified>
</cp:coreProperties>
</file>